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20730" windowHeight="11700"/>
  </bookViews>
  <sheets>
    <sheet name="Calculation Sheet" sheetId="1" r:id="rId1"/>
  </sheets>
  <definedNames>
    <definedName name="_xlnm.Print_Area" localSheetId="0">'Calculation Sheet'!$A$1:$T$41</definedName>
  </definedNames>
  <calcPr calcId="145621"/>
</workbook>
</file>

<file path=xl/calcChain.xml><?xml version="1.0" encoding="utf-8"?>
<calcChain xmlns="http://schemas.openxmlformats.org/spreadsheetml/2006/main">
  <c r="G22" i="1" l="1"/>
  <c r="G23" i="1" s="1"/>
  <c r="G24" i="1" s="1"/>
  <c r="G25" i="1" s="1"/>
  <c r="G26" i="1" s="1"/>
  <c r="G27" i="1" s="1"/>
  <c r="G28" i="1" s="1"/>
  <c r="G29" i="1" s="1"/>
  <c r="G30" i="1" s="1"/>
  <c r="G31" i="1" s="1"/>
  <c r="G32" i="1" s="1"/>
  <c r="G33" i="1" s="1"/>
  <c r="C20" i="1" l="1"/>
  <c r="C23" i="1" l="1"/>
  <c r="H29" i="1" l="1"/>
  <c r="H30" i="1"/>
  <c r="H31" i="1"/>
  <c r="H32" i="1"/>
  <c r="H26" i="1"/>
  <c r="H27" i="1"/>
  <c r="H28" i="1"/>
  <c r="C34" i="1"/>
  <c r="H23" i="1"/>
  <c r="H24" i="1"/>
  <c r="H22" i="1"/>
  <c r="H25" i="1"/>
  <c r="C26" i="1"/>
  <c r="C30" i="1" s="1"/>
  <c r="C32" i="1"/>
  <c r="H33" i="1" s="1"/>
  <c r="C36" i="1" l="1"/>
  <c r="H34" i="1"/>
</calcChain>
</file>

<file path=xl/sharedStrings.xml><?xml version="1.0" encoding="utf-8"?>
<sst xmlns="http://schemas.openxmlformats.org/spreadsheetml/2006/main" count="26" uniqueCount="25">
  <si>
    <t>Нэгж үнэт цаасны нэрлэсэн үнэ</t>
  </si>
  <si>
    <t>Тоо ширхэг</t>
  </si>
  <si>
    <t>Нийт нэрлэсэн үнэ</t>
  </si>
  <si>
    <t>Хүү бодох суурь хоног</t>
  </si>
  <si>
    <t>ширхэг</t>
  </si>
  <si>
    <t>хоног</t>
  </si>
  <si>
    <t>Үнэт цаасны хүүгийн түвшин</t>
  </si>
  <si>
    <t>%</t>
  </si>
  <si>
    <t>Төлөх дүн:</t>
  </si>
  <si>
    <t>Цэвэр ашиг:</t>
  </si>
  <si>
    <t>Брокерийн үйлчилгээний шимтгэлийн хэмжээ</t>
  </si>
  <si>
    <t>1. МЭДЭЭЛЭЛ ОРУУЛАХ ХЭСЭГ</t>
  </si>
  <si>
    <t>2. ТООЦООЛЛЫН ХЭСЭГ</t>
  </si>
  <si>
    <t>3. АРИЛЖААНЫ ДҮН</t>
  </si>
  <si>
    <t>Брокерийн үйлчилгээний шимтгэлийн хувь хэмжээ</t>
  </si>
  <si>
    <t>Үнэт цаасны хугацааны эцэст төлөгдөх үндсэн төлбөрийн дүн:</t>
  </si>
  <si>
    <t>Нийт хүүгийн төлбөр /купон/:</t>
  </si>
  <si>
    <t>4. ЭРГЭН ТӨЛӨЛТИЙН ХУВААРЬ</t>
  </si>
  <si>
    <t>№</t>
  </si>
  <si>
    <t>Огноо</t>
  </si>
  <si>
    <t>Дүн</t>
  </si>
  <si>
    <t>Үнэт цаасны арилжааг хаах огноо - он/сар/өдөр</t>
  </si>
  <si>
    <t>НИЙТ</t>
  </si>
  <si>
    <t>Үнэт цаасны хугацаа дуусах огноо</t>
  </si>
  <si>
    <t>МОНГОЛ УЛСЫН ЗАСГИЙН ГАЗРЫН 1 ЖИЛИЙН ХУГАЦААТАЙ ЖИЖИГЛЭНГИЙН
ҮНЭТ ЦААСНЫ ҮНЭ, ЭРГЭН ТӨЛӨЛТИЙГ ТООЦООЛОХ ХҮСНЭГТ</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</si>
</sst>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0_₮_-;\-* #,##0.00_₮_-;_-* &quot;-&quot;??_₮_-;_-@_-"/>
    <numFmt numFmtId="166" formatCode="0.000"/>
    <numFmt numFmtId="167" formatCode="0.0"/>
    <numFmt numFmtId="168" formatCode="yyyy/m/d;@"/>
  </numFmts>
  <fonts count="9" x14ac:knownFonts="1">
    <font>
      <sz val="11"/>
      <color theme="1"/>
      <name val="Calibri"/>
      <family val="2"/>
      <scheme val="minor"/>
    </font>
    <font>
      <sz val="11"/>
      <color theme="1"/>
      <name val="Calibri"/>
      <family val="2"/>
      <scheme val="minor"/>
    </font>
    <font>
      <sz val="12"/>
      <color theme="1"/>
      <name val="Times New Roman"/>
      <family val="2"/>
      <charset val="1"/>
    </font>
    <font>
      <sz val="10"/>
      <color theme="1"/>
      <name val="Arial"/>
      <family val="2"/>
      <charset val="204"/>
    </font>
    <font>
      <sz val="10"/>
      <name val="Arial"/>
      <family val="2"/>
      <charset val="204"/>
    </font>
    <font>
      <b/>
      <sz val="10"/>
      <color theme="1"/>
      <name val="Arial"/>
      <family val="2"/>
      <charset val="204"/>
    </font>
    <font>
      <b/>
      <sz val="11"/>
      <color theme="1"/>
      <name val="Arial"/>
      <family val="2"/>
      <charset val="204"/>
    </font>
    <font>
      <sz val="8"/>
      <color theme="1"/>
      <name val="Arial"/>
      <family val="2"/>
      <charset val="204"/>
    </font>
    <font>
      <b/>
      <u val="singleAccounting"/>
      <sz val="10"/>
      <color theme="1"/>
      <name val="Arial"/>
      <family val="2"/>
      <charset val="204"/>
    </font>
  </fonts>
  <fills count="4">
    <fill>
      <patternFill patternType="none"/>
    </fill>
    <fill>
      <patternFill patternType="gray125"/>
    </fill>
    <fill>
      <patternFill patternType="solid">
        <fgColor theme="6" tint="0.39997558519241921"/>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cellStyleXfs>
  <cellXfs count="39">
    <xf numFmtId="0" fontId="0" fillId="0" borderId="0" xfId="0"/>
    <xf numFmtId="0" fontId="3" fillId="0" borderId="0" xfId="0" applyFont="1"/>
    <xf numFmtId="43" fontId="3" fillId="0" borderId="0" xfId="1" applyFont="1"/>
    <xf numFmtId="0" fontId="5" fillId="0" borderId="0" xfId="0" applyFont="1"/>
    <xf numFmtId="164" fontId="4" fillId="2" borderId="0" xfId="1" applyNumberFormat="1" applyFont="1" applyFill="1" applyProtection="1">
      <protection locked="0"/>
    </xf>
    <xf numFmtId="166" fontId="3" fillId="2" borderId="0" xfId="0" applyNumberFormat="1" applyFont="1" applyFill="1" applyProtection="1">
      <protection locked="0"/>
    </xf>
    <xf numFmtId="43" fontId="3" fillId="0" borderId="0" xfId="1" applyFont="1" applyFill="1"/>
    <xf numFmtId="43" fontId="5" fillId="0" borderId="0" xfId="1" applyFont="1" applyFill="1"/>
    <xf numFmtId="0" fontId="3" fillId="0" borderId="0" xfId="0" applyFont="1" applyFill="1"/>
    <xf numFmtId="0" fontId="7" fillId="0" borderId="0" xfId="0" applyFont="1" applyFill="1"/>
    <xf numFmtId="166" fontId="3" fillId="0" borderId="0" xfId="0" applyNumberFormat="1" applyFont="1" applyFill="1" applyProtection="1">
      <protection locked="0"/>
    </xf>
    <xf numFmtId="167" fontId="3" fillId="0" borderId="0" xfId="0" applyNumberFormat="1" applyFont="1" applyAlignment="1">
      <alignment horizontal="left"/>
    </xf>
    <xf numFmtId="0" fontId="3" fillId="0" borderId="0" xfId="0" applyFont="1" applyAlignment="1">
      <alignment horizontal="left"/>
    </xf>
    <xf numFmtId="168" fontId="3" fillId="2" borderId="0" xfId="0" applyNumberFormat="1" applyFont="1" applyFill="1" applyProtection="1">
      <protection locked="0"/>
    </xf>
    <xf numFmtId="0" fontId="3" fillId="0" borderId="0" xfId="0" applyFont="1" applyAlignment="1" applyProtection="1">
      <alignment horizontal="center" vertical="center"/>
    </xf>
    <xf numFmtId="0" fontId="3" fillId="0" borderId="0" xfId="0" applyFont="1" applyProtection="1"/>
    <xf numFmtId="0" fontId="5" fillId="0" borderId="0" xfId="0" applyFont="1" applyAlignment="1" applyProtection="1">
      <alignment horizontal="left" vertical="center"/>
    </xf>
    <xf numFmtId="0" fontId="5" fillId="0" borderId="0" xfId="0" applyFont="1" applyProtection="1"/>
    <xf numFmtId="0" fontId="3" fillId="0" borderId="0" xfId="0" applyFont="1" applyAlignment="1" applyProtection="1">
      <alignment horizontal="left"/>
    </xf>
    <xf numFmtId="14" fontId="3" fillId="0" borderId="0" xfId="0" applyNumberFormat="1" applyFont="1" applyFill="1" applyProtection="1"/>
    <xf numFmtId="0" fontId="3" fillId="0" borderId="0" xfId="0" applyFont="1" applyAlignment="1" applyProtection="1">
      <alignment horizontal="left" vertical="center"/>
    </xf>
    <xf numFmtId="43" fontId="3" fillId="0" borderId="0" xfId="1" applyFont="1" applyFill="1" applyBorder="1" applyProtection="1"/>
    <xf numFmtId="0" fontId="3" fillId="0" borderId="1" xfId="0" applyFont="1" applyBorder="1" applyAlignment="1" applyProtection="1">
      <alignment horizontal="center"/>
    </xf>
    <xf numFmtId="168" fontId="3" fillId="0" borderId="0" xfId="0" applyNumberFormat="1" applyFont="1" applyFill="1" applyProtection="1"/>
    <xf numFmtId="43" fontId="3" fillId="0" borderId="1" xfId="1" applyFont="1" applyBorder="1" applyProtection="1"/>
    <xf numFmtId="168" fontId="3" fillId="0" borderId="1" xfId="0" applyNumberFormat="1" applyFont="1" applyFill="1" applyBorder="1" applyProtection="1"/>
    <xf numFmtId="0" fontId="3" fillId="0" borderId="0" xfId="0" applyFont="1" applyFill="1" applyProtection="1"/>
    <xf numFmtId="43" fontId="3" fillId="0" borderId="0" xfId="0" applyNumberFormat="1" applyFont="1" applyFill="1" applyProtection="1"/>
    <xf numFmtId="0" fontId="5" fillId="0" borderId="0" xfId="0" applyFont="1" applyFill="1" applyProtection="1"/>
    <xf numFmtId="43" fontId="3" fillId="0" borderId="0" xfId="1" applyFont="1" applyFill="1" applyProtection="1"/>
    <xf numFmtId="0" fontId="5" fillId="0" borderId="0" xfId="0" applyFont="1" applyAlignment="1" applyProtection="1">
      <alignment horizontal="left"/>
    </xf>
    <xf numFmtId="43" fontId="5" fillId="0" borderId="0" xfId="1" applyFont="1" applyFill="1" applyProtection="1"/>
    <xf numFmtId="0" fontId="5" fillId="0" borderId="2" xfId="0" applyFont="1" applyBorder="1" applyAlignment="1" applyProtection="1">
      <alignment horizontal="center"/>
    </xf>
    <xf numFmtId="0" fontId="5" fillId="0" borderId="3" xfId="0" applyFont="1" applyBorder="1" applyAlignment="1" applyProtection="1">
      <alignment horizontal="center"/>
    </xf>
    <xf numFmtId="43" fontId="5" fillId="0" borderId="1" xfId="0" applyNumberFormat="1" applyFont="1" applyBorder="1" applyProtection="1"/>
    <xf numFmtId="0" fontId="5" fillId="0" borderId="0" xfId="0" applyFont="1" applyFill="1" applyAlignment="1" applyProtection="1">
      <alignment wrapText="1"/>
    </xf>
    <xf numFmtId="43" fontId="8" fillId="0" borderId="0" xfId="1" applyFont="1" applyFill="1" applyBorder="1" applyProtection="1"/>
    <xf numFmtId="0" fontId="5" fillId="0" borderId="1" xfId="0" applyFont="1" applyBorder="1" applyAlignment="1" applyProtection="1">
      <alignment horizontal="center" vertical="center"/>
    </xf>
    <xf numFmtId="0" fontId="6" fillId="3" borderId="0" xfId="0" applyFont="1" applyFill="1" applyAlignment="1">
      <alignment horizontal="center" vertical="center" wrapText="1"/>
    </xf>
  </cellXfs>
  <cellStyles count="5">
    <cellStyle name="Comma" xfId="1" builtinId="3"/>
    <cellStyle name="Comma 2" xfId="3"/>
    <cellStyle name="Normal" xfId="0" builtinId="0"/>
    <cellStyle name="Normal 2" xfId="2"/>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80340</xdr:rowOff>
    </xdr:from>
    <xdr:to>
      <xdr:col>19</xdr:col>
      <xdr:colOff>504825</xdr:colOff>
      <xdr:row>37</xdr:row>
      <xdr:rowOff>76200</xdr:rowOff>
    </xdr:to>
    <xdr:sp macro="" textlink="">
      <xdr:nvSpPr>
        <xdr:cNvPr id="4" name="TextBox 3"/>
        <xdr:cNvSpPr txBox="1"/>
      </xdr:nvSpPr>
      <xdr:spPr>
        <a:xfrm>
          <a:off x="9563100" y="80340"/>
          <a:ext cx="6953250" cy="6625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n-MN" sz="1000" b="1">
              <a:latin typeface="Arial" panose="020B0604020202020204" pitchFamily="34" charset="0"/>
              <a:cs typeface="Arial" panose="020B0604020202020204" pitchFamily="34" charset="0"/>
            </a:rPr>
            <a:t>ТАЙЛБАР</a:t>
          </a:r>
          <a:endParaRPr lang="mn-MN" sz="1000" b="0">
            <a:latin typeface="Arial" panose="020B0604020202020204" pitchFamily="34" charset="0"/>
            <a:cs typeface="Arial" panose="020B0604020202020204" pitchFamily="34" charset="0"/>
          </a:endParaRPr>
        </a:p>
        <a:p>
          <a:endParaRPr lang="mn-MN" sz="1000" b="0">
            <a:latin typeface="Arial" panose="020B0604020202020204" pitchFamily="34" charset="0"/>
            <a:cs typeface="Arial" panose="020B0604020202020204" pitchFamily="34" charset="0"/>
          </a:endParaRPr>
        </a:p>
        <a:p>
          <a:r>
            <a:rPr lang="mn-MN" sz="1000" b="0">
              <a:latin typeface="Arial" panose="020B0604020202020204" pitchFamily="34" charset="0"/>
              <a:cs typeface="Arial" panose="020B0604020202020204" pitchFamily="34" charset="0"/>
            </a:rPr>
            <a:t>Засгийн</a:t>
          </a:r>
          <a:r>
            <a:rPr lang="mn-MN" sz="1000" b="0" baseline="0">
              <a:latin typeface="Arial" panose="020B0604020202020204" pitchFamily="34" charset="0"/>
              <a:cs typeface="Arial" panose="020B0604020202020204" pitchFamily="34" charset="0"/>
            </a:rPr>
            <a:t> газрын жижиглэнгийн үнэт цаас /ЗГЖҮЦ/-ны үнийг тооцоолох энэхүү хүснэгтийг ашиглахдаа дараах зүйлсийг анхаарна уу.</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Мэдээлэл оруулах хэсэг</a:t>
          </a:r>
          <a:r>
            <a:rPr lang="mn-MN" sz="1000" b="0" baseline="0">
              <a:latin typeface="Arial" panose="020B0604020202020204" pitchFamily="34" charset="0"/>
              <a:cs typeface="Arial" panose="020B0604020202020204" pitchFamily="34" charset="0"/>
            </a:rPr>
            <a:t> гэдэгт Та өөрийн худалдан авч буй үнэт цаасны мэдээллийг оруулах бөгөөд нэр томъёо нь дараах утгыг агуулна. Үүнд:</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Тоо ширхэг - Энэ нь Таны худалдан авч буй үнэт цаасны ширхэгийн тоо юм. Жишээ нь, Та нийт 1,000,000.0 /нэг сая/ төгрөгийн үнэт цаас худалдан авсан бол энэ нь 10 /арав/ ширхэг үнэт цаас болно. Нэгж үнэт цаасны нэрлэсэн үнэ нь 100,000.0 /нэг зуун мянга/ төгрөг юм.</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хүүийн түвшин - Энэ нь Сангийн яамнаас зарласан хүүгийн хэмжээг хэлнэ. Та энэхүү хүүгийн хэмжээг Сангийн яамны болон Монголын хөрөнгийн биржийн веб хуудаснаас гадна брокер, дилерийн компани /БДК/-аас мэдэх боломжтой. Та энэхүү тоог оруулахдаа бүтэн дүнгээр оруулах шаардлагатай. Жишээ нь, Сангийн яамнаас 15.795%-ийн хүү зарласан бол үүнийг 15.795 гэж оруулах ба 0.15795 гэж бутархай байдлаар оруулахгүй. Түүнчлэн, энэхүү хүүгийн түвшинг 15.79 эсхүл 15.8 гэх зэргээр тоймлох нь тооцоонд алдаа гаргах болохыг анхаарна уу.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Брокерийн үйлчилгээний шимтгэл - Энэ нь Таны харилцагч БДК-ий үйлчилгээний хураамж бөгөөд энэ нь нийт төлбөрийн дүнгээс хувьчлагдан тооцогддог. Жишээ нь, БДК нь 0.5%-ийн шимтгэл авах бол харъяалах нүдэнд 0.5 гэж оруулах ба бутархай эсхүл тоймлох байдлаар оруулж болохгүйг анхаарна уу.</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арилжааг хаах огноо - Энэ нь Сангийн яам, Монголын хөрөнгийн биржээс зарласан арилжааны санал авч дуусах огноо юм. Уг мэдээллийг </a:t>
          </a:r>
          <a:r>
            <a:rPr lang="mn-MN" sz="1000" b="0" baseline="0">
              <a:solidFill>
                <a:schemeClr val="dk1"/>
              </a:solidFill>
              <a:latin typeface="Arial" panose="020B0604020202020204" pitchFamily="34" charset="0"/>
              <a:ea typeface="+mn-ea"/>
              <a:cs typeface="Arial" panose="020B0604020202020204" pitchFamily="34" charset="0"/>
            </a:rPr>
            <a:t>Сангийн яамны болон Монголын хөрөнгийн биржийн веб хуудаснаас гадна БДК-аас авах боломжтой.</a:t>
          </a:r>
        </a:p>
        <a:p>
          <a:r>
            <a:rPr lang="mn-MN" sz="1000" b="0" baseline="0">
              <a:solidFill>
                <a:schemeClr val="dk1"/>
              </a:solidFill>
              <a:latin typeface="Arial" panose="020B0604020202020204" pitchFamily="34" charset="0"/>
              <a:ea typeface="+mn-ea"/>
              <a:cs typeface="Arial" panose="020B0604020202020204" pitchFamily="34" charset="0"/>
            </a:rPr>
            <a:t> </a:t>
          </a:r>
        </a:p>
        <a:p>
          <a:r>
            <a:rPr lang="mn-MN" sz="1000" b="1">
              <a:latin typeface="Arial" panose="020B0604020202020204" pitchFamily="34" charset="0"/>
              <a:cs typeface="Arial" panose="020B0604020202020204" pitchFamily="34" charset="0"/>
            </a:rPr>
            <a:t>Тооцооллын</a:t>
          </a:r>
          <a:r>
            <a:rPr lang="en-US" sz="1000" b="1">
              <a:latin typeface="Arial" panose="020B0604020202020204" pitchFamily="34" charset="0"/>
              <a:cs typeface="Arial" panose="020B0604020202020204" pitchFamily="34" charset="0"/>
            </a:rPr>
            <a:t> </a:t>
          </a:r>
          <a:r>
            <a:rPr lang="mn-MN" sz="1000" b="1">
              <a:latin typeface="Arial" panose="020B0604020202020204" pitchFamily="34" charset="0"/>
              <a:cs typeface="Arial" panose="020B0604020202020204" pitchFamily="34" charset="0"/>
            </a:rPr>
            <a:t>хэсэг</a:t>
          </a:r>
          <a:r>
            <a:rPr lang="mn-MN" sz="1000" b="0">
              <a:latin typeface="Arial" panose="020B0604020202020204" pitchFamily="34" charset="0"/>
              <a:cs typeface="Arial" panose="020B0604020202020204" pitchFamily="34" charset="0"/>
            </a:rPr>
            <a:t> дэх мэдээлэл нь автоматаар тооцогдох бөгөөд мэдээлэл</a:t>
          </a:r>
          <a:r>
            <a:rPr lang="mn-MN" sz="1000" b="0" baseline="0">
              <a:latin typeface="Arial" panose="020B0604020202020204" pitchFamily="34" charset="0"/>
              <a:cs typeface="Arial" panose="020B0604020202020204" pitchFamily="34" charset="0"/>
            </a:rPr>
            <a:t> болох зорилготой. Энэхүү хэсгээс дараах зүйлсийг анхаарна уу.</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Брокерийн үйлчилгээний шимтгэлийн хэмжээ - Энэ нь Таны худалдан авч буй үнэт цаасны хямдруулсан үнэ /хүснэгтийн 2.5, нийт нэрлэсэн үнээс нийт хүүгийн хэмжээг хассан дүн/-ээс тооцогдсон БДК-ий авах үйлчилгээний хураамжийн хэмжээ юм.</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Арилжааны дүн </a:t>
          </a:r>
          <a:r>
            <a:rPr lang="mn-MN" sz="1000" b="0" baseline="0">
              <a:latin typeface="Arial" panose="020B0604020202020204" pitchFamily="34" charset="0"/>
              <a:cs typeface="Arial" panose="020B0604020202020204" pitchFamily="34" charset="0"/>
            </a:rPr>
            <a:t>хэсэг дэх мэдээлэл автоматараа тооцогдох ба Таны худалдан авч буй ЗГЖҮЦ-ны гол мэдээллийг агуулна. Үүнд:</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Төлөх дүн - Энэ нь Таны төлөх нийт дүнгийн хэмжээ бөгөөд үүнд БДК-ий үйлчилгээний хураамж багтсан болно.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Нийт хүүгийн төлбөр /купон/ - Үүнд Таны худалдан авсан 1 жилийн хугацаатай ЗГЖҮЦ-ны нийт хүүгийн хэмжээг харуулна. </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Эргэн төлөлтийн хуваарь</a:t>
          </a:r>
          <a:r>
            <a:rPr lang="mn-MN" sz="1000" b="0" baseline="0">
              <a:latin typeface="Arial" panose="020B0604020202020204" pitchFamily="34" charset="0"/>
              <a:cs typeface="Arial" panose="020B0604020202020204" pitchFamily="34" charset="0"/>
            </a:rPr>
            <a:t> - Үүнд </a:t>
          </a:r>
          <a:r>
            <a:rPr lang="mn-MN" sz="1000" b="0" baseline="0">
              <a:solidFill>
                <a:schemeClr val="dk1"/>
              </a:solidFill>
              <a:latin typeface="Arial" panose="020B0604020202020204" pitchFamily="34" charset="0"/>
              <a:ea typeface="+mn-ea"/>
              <a:cs typeface="Arial" panose="020B0604020202020204" pitchFamily="34" charset="0"/>
            </a:rPr>
            <a:t>1 жилийн хугацаатай ЗГЖҮЦ-наас Танд орох орлогын хуваарийг харуулах бөгөөд сар бүр тэнцүү хэмжээний хүү төлөгдөх болно.</a:t>
          </a:r>
        </a:p>
        <a:p>
          <a:endParaRPr lang="mn-MN" sz="1000" b="0" baseline="0">
            <a:solidFill>
              <a:schemeClr val="dk1"/>
            </a:solidFill>
            <a:latin typeface="Arial" panose="020B0604020202020204" pitchFamily="34" charset="0"/>
            <a:ea typeface="+mn-ea"/>
            <a:cs typeface="Arial" panose="020B0604020202020204" pitchFamily="34" charset="0"/>
          </a:endParaRPr>
        </a:p>
        <a:p>
          <a:endParaRPr lang="mn-MN" sz="1000" b="0" baseline="0">
            <a:solidFill>
              <a:schemeClr val="dk1"/>
            </a:solidFill>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0</xdr:colOff>
      <xdr:row>1</xdr:row>
      <xdr:rowOff>0</xdr:rowOff>
    </xdr:from>
    <xdr:to>
      <xdr:col>1</xdr:col>
      <xdr:colOff>2252822</xdr:colOff>
      <xdr:row>5</xdr:row>
      <xdr:rowOff>123825</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61925"/>
          <a:ext cx="2252822"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41"/>
  <sheetViews>
    <sheetView showGridLines="0" tabSelected="1" zoomScaleNormal="100" zoomScaleSheetLayoutView="115" workbookViewId="0">
      <selection activeCell="G11" sqref="G11"/>
    </sheetView>
  </sheetViews>
  <sheetFormatPr defaultRowHeight="12.75" x14ac:dyDescent="0.2"/>
  <cols>
    <col min="1" max="1" width="3.7109375" style="1" customWidth="1"/>
    <col min="2" max="2" width="60.140625" style="1" customWidth="1"/>
    <col min="3" max="3" width="19.5703125" style="2" customWidth="1"/>
    <col min="4" max="4" width="7.85546875" style="1" customWidth="1"/>
    <col min="5" max="5" width="5.7109375" style="1" customWidth="1"/>
    <col min="6" max="6" width="4.28515625" style="1" customWidth="1"/>
    <col min="7" max="7" width="17.28515625" style="1" customWidth="1"/>
    <col min="8" max="8" width="21" style="1" customWidth="1"/>
    <col min="9" max="9" width="9.140625" style="1"/>
    <col min="10" max="10" width="9.140625" style="1" customWidth="1"/>
    <col min="11" max="16384" width="9.140625" style="1"/>
  </cols>
  <sheetData>
    <row r="5" spans="1:8" ht="27" customHeight="1" x14ac:dyDescent="0.2"/>
    <row r="6" spans="1:8" ht="22.5" customHeight="1" x14ac:dyDescent="0.2"/>
    <row r="7" spans="1:8" ht="34.5" customHeight="1" x14ac:dyDescent="0.2">
      <c r="A7" s="38" t="s">
        <v>24</v>
      </c>
      <c r="B7" s="38"/>
      <c r="C7" s="38"/>
      <c r="D7" s="38"/>
      <c r="E7" s="38"/>
      <c r="F7" s="38"/>
      <c r="G7" s="38"/>
      <c r="H7" s="38"/>
    </row>
    <row r="9" spans="1:8" x14ac:dyDescent="0.2">
      <c r="A9" s="3" t="s">
        <v>11</v>
      </c>
    </row>
    <row r="11" spans="1:8" ht="15" customHeight="1" x14ac:dyDescent="0.2">
      <c r="A11" s="11">
        <v>1.1000000000000001</v>
      </c>
      <c r="B11" s="1" t="s">
        <v>1</v>
      </c>
      <c r="C11" s="4">
        <v>1000</v>
      </c>
      <c r="D11" s="1" t="s">
        <v>4</v>
      </c>
    </row>
    <row r="12" spans="1:8" x14ac:dyDescent="0.2">
      <c r="A12" s="12">
        <v>1.2</v>
      </c>
      <c r="B12" s="1" t="s">
        <v>6</v>
      </c>
      <c r="C12" s="5">
        <v>15.795</v>
      </c>
      <c r="D12" s="1" t="s">
        <v>7</v>
      </c>
    </row>
    <row r="13" spans="1:8" x14ac:dyDescent="0.2">
      <c r="A13" s="12"/>
      <c r="C13" s="10"/>
    </row>
    <row r="14" spans="1:8" x14ac:dyDescent="0.2">
      <c r="A14" s="12">
        <v>1.3</v>
      </c>
      <c r="B14" s="1" t="s">
        <v>14</v>
      </c>
      <c r="C14" s="5">
        <v>0.5</v>
      </c>
      <c r="D14" s="1" t="s">
        <v>7</v>
      </c>
    </row>
    <row r="15" spans="1:8" x14ac:dyDescent="0.2">
      <c r="A15" s="12"/>
      <c r="C15" s="10"/>
    </row>
    <row r="16" spans="1:8" x14ac:dyDescent="0.2">
      <c r="A16" s="12">
        <v>1.4</v>
      </c>
      <c r="B16" s="1" t="s">
        <v>21</v>
      </c>
      <c r="C16" s="13">
        <v>41954</v>
      </c>
    </row>
    <row r="17" spans="1:9" x14ac:dyDescent="0.2">
      <c r="A17" s="14"/>
      <c r="B17" s="15"/>
      <c r="C17" s="15"/>
      <c r="D17" s="15"/>
      <c r="E17" s="15"/>
      <c r="F17" s="15"/>
      <c r="G17" s="15"/>
      <c r="H17" s="15"/>
      <c r="I17" s="15"/>
    </row>
    <row r="18" spans="1:9" x14ac:dyDescent="0.2">
      <c r="A18" s="16" t="s">
        <v>12</v>
      </c>
      <c r="B18" s="15"/>
      <c r="C18" s="15"/>
      <c r="D18" s="15"/>
      <c r="E18" s="15"/>
      <c r="F18" s="17" t="s">
        <v>17</v>
      </c>
      <c r="G18" s="15"/>
      <c r="H18" s="15"/>
      <c r="I18" s="15"/>
    </row>
    <row r="19" spans="1:9" x14ac:dyDescent="0.2">
      <c r="A19" s="16"/>
      <c r="B19" s="15"/>
      <c r="C19" s="15"/>
      <c r="D19" s="15"/>
      <c r="E19" s="15"/>
      <c r="F19" s="15"/>
      <c r="G19" s="15"/>
      <c r="H19" s="15"/>
      <c r="I19" s="15"/>
    </row>
    <row r="20" spans="1:9" x14ac:dyDescent="0.2">
      <c r="A20" s="18">
        <v>2.1</v>
      </c>
      <c r="B20" s="15" t="s">
        <v>23</v>
      </c>
      <c r="C20" s="19">
        <f>+C16+C24</f>
        <v>42319</v>
      </c>
      <c r="D20" s="15"/>
      <c r="E20" s="15"/>
      <c r="F20" s="37" t="s">
        <v>18</v>
      </c>
      <c r="G20" s="37" t="s">
        <v>19</v>
      </c>
      <c r="H20" s="37" t="s">
        <v>20</v>
      </c>
      <c r="I20" s="15"/>
    </row>
    <row r="21" spans="1:9" x14ac:dyDescent="0.2">
      <c r="A21" s="14"/>
      <c r="B21" s="15"/>
      <c r="C21" s="15"/>
      <c r="D21" s="15"/>
      <c r="E21" s="15"/>
      <c r="F21" s="37"/>
      <c r="G21" s="37"/>
      <c r="H21" s="37"/>
      <c r="I21" s="15"/>
    </row>
    <row r="22" spans="1:9" x14ac:dyDescent="0.2">
      <c r="A22" s="20">
        <v>2.2000000000000002</v>
      </c>
      <c r="B22" s="15" t="s">
        <v>0</v>
      </c>
      <c r="C22" s="21">
        <v>100000</v>
      </c>
      <c r="D22" s="15"/>
      <c r="E22" s="15"/>
      <c r="F22" s="22">
        <v>1</v>
      </c>
      <c r="G22" s="23">
        <f>EDATE(C16, 1)</f>
        <v>41984</v>
      </c>
      <c r="H22" s="24">
        <f>+$C$23*$C$12/100/12</f>
        <v>1316250</v>
      </c>
      <c r="I22" s="15"/>
    </row>
    <row r="23" spans="1:9" x14ac:dyDescent="0.2">
      <c r="A23" s="18">
        <v>2.2999999999999998</v>
      </c>
      <c r="B23" s="15" t="s">
        <v>2</v>
      </c>
      <c r="C23" s="21">
        <f>+C22*C11</f>
        <v>100000000</v>
      </c>
      <c r="D23" s="15"/>
      <c r="E23" s="15"/>
      <c r="F23" s="22">
        <v>2</v>
      </c>
      <c r="G23" s="25">
        <f t="shared" ref="G23:G33" si="0">EDATE(G22,1)</f>
        <v>42015</v>
      </c>
      <c r="H23" s="24">
        <f t="shared" ref="H23:H32" si="1">+$C$23*$C$12/100/12</f>
        <v>1316250</v>
      </c>
      <c r="I23" s="15"/>
    </row>
    <row r="24" spans="1:9" x14ac:dyDescent="0.2">
      <c r="A24" s="18">
        <v>2.4</v>
      </c>
      <c r="B24" s="15" t="s">
        <v>3</v>
      </c>
      <c r="C24" s="26">
        <v>365</v>
      </c>
      <c r="D24" s="15" t="s">
        <v>5</v>
      </c>
      <c r="E24" s="15"/>
      <c r="F24" s="22">
        <v>3</v>
      </c>
      <c r="G24" s="25">
        <f t="shared" si="0"/>
        <v>42046</v>
      </c>
      <c r="H24" s="24">
        <f t="shared" si="1"/>
        <v>1316250</v>
      </c>
      <c r="I24" s="15"/>
    </row>
    <row r="25" spans="1:9" x14ac:dyDescent="0.2">
      <c r="A25" s="18"/>
      <c r="B25" s="15"/>
      <c r="C25" s="15"/>
      <c r="D25" s="15"/>
      <c r="E25" s="15"/>
      <c r="F25" s="22">
        <v>4</v>
      </c>
      <c r="G25" s="25">
        <f t="shared" si="0"/>
        <v>42074</v>
      </c>
      <c r="H25" s="24">
        <f t="shared" si="1"/>
        <v>1316250</v>
      </c>
      <c r="I25" s="15"/>
    </row>
    <row r="26" spans="1:9" x14ac:dyDescent="0.2">
      <c r="A26" s="15">
        <v>2.5</v>
      </c>
      <c r="B26" s="15" t="s">
        <v>10</v>
      </c>
      <c r="C26" s="27">
        <f>C23*(C14/100)</f>
        <v>500000</v>
      </c>
      <c r="D26" s="15"/>
      <c r="E26" s="15"/>
      <c r="F26" s="22">
        <v>5</v>
      </c>
      <c r="G26" s="25">
        <f t="shared" si="0"/>
        <v>42105</v>
      </c>
      <c r="H26" s="24">
        <f t="shared" si="1"/>
        <v>1316250</v>
      </c>
      <c r="I26" s="15"/>
    </row>
    <row r="27" spans="1:9" x14ac:dyDescent="0.2">
      <c r="A27" s="15"/>
      <c r="B27" s="15"/>
      <c r="C27" s="27"/>
      <c r="D27" s="15"/>
      <c r="E27" s="15"/>
      <c r="F27" s="22">
        <v>6</v>
      </c>
      <c r="G27" s="25">
        <f t="shared" si="0"/>
        <v>42135</v>
      </c>
      <c r="H27" s="24">
        <f t="shared" si="1"/>
        <v>1316250</v>
      </c>
      <c r="I27" s="15"/>
    </row>
    <row r="28" spans="1:9" x14ac:dyDescent="0.2">
      <c r="A28" s="17" t="s">
        <v>13</v>
      </c>
      <c r="B28" s="15"/>
      <c r="C28" s="27"/>
      <c r="D28" s="15"/>
      <c r="E28" s="15"/>
      <c r="F28" s="22">
        <v>7</v>
      </c>
      <c r="G28" s="25">
        <f t="shared" si="0"/>
        <v>42166</v>
      </c>
      <c r="H28" s="24">
        <f t="shared" si="1"/>
        <v>1316250</v>
      </c>
      <c r="I28" s="15"/>
    </row>
    <row r="29" spans="1:9" x14ac:dyDescent="0.2">
      <c r="A29" s="15"/>
      <c r="B29" s="28"/>
      <c r="C29" s="29"/>
      <c r="D29" s="15"/>
      <c r="E29" s="15"/>
      <c r="F29" s="22">
        <v>8</v>
      </c>
      <c r="G29" s="25">
        <f t="shared" si="0"/>
        <v>42196</v>
      </c>
      <c r="H29" s="24">
        <f t="shared" si="1"/>
        <v>1316250</v>
      </c>
      <c r="I29" s="15"/>
    </row>
    <row r="30" spans="1:9" x14ac:dyDescent="0.2">
      <c r="A30" s="30">
        <v>3.1</v>
      </c>
      <c r="B30" s="28" t="s">
        <v>8</v>
      </c>
      <c r="C30" s="31">
        <f>C23+C26</f>
        <v>100500000</v>
      </c>
      <c r="D30" s="15"/>
      <c r="E30" s="15"/>
      <c r="F30" s="22">
        <v>9</v>
      </c>
      <c r="G30" s="25">
        <f t="shared" si="0"/>
        <v>42227</v>
      </c>
      <c r="H30" s="24">
        <f t="shared" si="1"/>
        <v>1316250</v>
      </c>
      <c r="I30" s="15"/>
    </row>
    <row r="31" spans="1:9" x14ac:dyDescent="0.2">
      <c r="A31" s="30"/>
      <c r="B31" s="26"/>
      <c r="C31" s="31"/>
      <c r="D31" s="15"/>
      <c r="E31" s="15"/>
      <c r="F31" s="22">
        <v>10</v>
      </c>
      <c r="G31" s="25">
        <f t="shared" si="0"/>
        <v>42258</v>
      </c>
      <c r="H31" s="24">
        <f t="shared" si="1"/>
        <v>1316250</v>
      </c>
      <c r="I31" s="15"/>
    </row>
    <row r="32" spans="1:9" x14ac:dyDescent="0.2">
      <c r="A32" s="30">
        <v>3.2</v>
      </c>
      <c r="B32" s="28" t="s">
        <v>15</v>
      </c>
      <c r="C32" s="31">
        <f>+C23</f>
        <v>100000000</v>
      </c>
      <c r="D32" s="15"/>
      <c r="E32" s="15"/>
      <c r="F32" s="22">
        <v>11</v>
      </c>
      <c r="G32" s="25">
        <f t="shared" si="0"/>
        <v>42288</v>
      </c>
      <c r="H32" s="24">
        <f t="shared" si="1"/>
        <v>1316250</v>
      </c>
      <c r="I32" s="15"/>
    </row>
    <row r="33" spans="1:9" x14ac:dyDescent="0.2">
      <c r="A33" s="30"/>
      <c r="B33" s="28"/>
      <c r="C33" s="31"/>
      <c r="D33" s="15"/>
      <c r="E33" s="15"/>
      <c r="F33" s="22">
        <v>12</v>
      </c>
      <c r="G33" s="25">
        <f t="shared" si="0"/>
        <v>42319</v>
      </c>
      <c r="H33" s="24">
        <f>+$C$23*$C$12/100/12+C32</f>
        <v>101316250</v>
      </c>
      <c r="I33" s="15"/>
    </row>
    <row r="34" spans="1:9" x14ac:dyDescent="0.2">
      <c r="A34" s="30">
        <v>3.3</v>
      </c>
      <c r="B34" s="28" t="s">
        <v>16</v>
      </c>
      <c r="C34" s="31">
        <f>+C23*C12/100</f>
        <v>15795000</v>
      </c>
      <c r="D34" s="15"/>
      <c r="E34" s="15"/>
      <c r="F34" s="32" t="s">
        <v>22</v>
      </c>
      <c r="G34" s="33"/>
      <c r="H34" s="34">
        <f>SUM(H22:H33)</f>
        <v>115795000</v>
      </c>
      <c r="I34" s="15"/>
    </row>
    <row r="35" spans="1:9" x14ac:dyDescent="0.2">
      <c r="A35" s="30"/>
      <c r="B35" s="28"/>
      <c r="C35" s="29"/>
      <c r="D35" s="15"/>
      <c r="E35" s="15"/>
      <c r="F35" s="15"/>
      <c r="G35" s="15"/>
      <c r="H35" s="15"/>
      <c r="I35" s="15"/>
    </row>
    <row r="36" spans="1:9" ht="15" customHeight="1" x14ac:dyDescent="0.35">
      <c r="A36" s="30">
        <v>3.4</v>
      </c>
      <c r="B36" s="35" t="s">
        <v>9</v>
      </c>
      <c r="C36" s="36">
        <f>+C34+C32-C30</f>
        <v>15295000</v>
      </c>
      <c r="D36" s="15"/>
      <c r="E36" s="15"/>
      <c r="F36" s="15"/>
      <c r="G36" s="15"/>
      <c r="H36" s="15"/>
      <c r="I36" s="15"/>
    </row>
    <row r="37" spans="1:9" x14ac:dyDescent="0.2">
      <c r="A37" s="15"/>
      <c r="B37" s="28"/>
      <c r="C37" s="29"/>
      <c r="D37" s="15"/>
      <c r="E37" s="15"/>
      <c r="F37" s="15"/>
      <c r="G37" s="15"/>
      <c r="H37" s="15"/>
      <c r="I37" s="15"/>
    </row>
    <row r="38" spans="1:9" x14ac:dyDescent="0.2">
      <c r="B38" s="8"/>
      <c r="C38" s="7"/>
    </row>
    <row r="39" spans="1:9" x14ac:dyDescent="0.2">
      <c r="B39" s="8"/>
      <c r="C39" s="6"/>
    </row>
    <row r="40" spans="1:9" x14ac:dyDescent="0.2">
      <c r="B40" s="8"/>
      <c r="C40" s="6"/>
    </row>
    <row r="41" spans="1:9" x14ac:dyDescent="0.2">
      <c r="B41" s="9"/>
      <c r="C41" s="6"/>
    </row>
  </sheetData>
  <sheetProtection password="94DB" sheet="1" objects="1" scenarios="1"/>
  <mergeCells count="4">
    <mergeCell ref="H20:H21"/>
    <mergeCell ref="A7:H7"/>
    <mergeCell ref="F20:F21"/>
    <mergeCell ref="G20:G21"/>
  </mergeCell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Sheet</vt:lpstr>
      <vt:lpstr>'Calculation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Бадруун Дашдорж</dc:creator>
  <cp:lastModifiedBy>admin</cp:lastModifiedBy>
  <cp:lastPrinted>2014-10-29T10:56:48Z</cp:lastPrinted>
  <dcterms:created xsi:type="dcterms:W3CDTF">2014-05-07T09:59:19Z</dcterms:created>
  <dcterms:modified xsi:type="dcterms:W3CDTF">2014-10-31T01:32:49Z</dcterms:modified>
</cp:coreProperties>
</file>